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LFIO\INTERNET\"/>
    </mc:Choice>
  </mc:AlternateContent>
  <xr:revisionPtr revIDLastSave="0" documentId="13_ncr:1_{4954189F-7B5B-4125-B725-8E959762356F}" xr6:coauthVersionLast="40" xr6:coauthVersionMax="40" xr10:uidLastSave="{00000000-0000-0000-0000-000000000000}"/>
  <workbookProtection workbookAlgorithmName="SHA-512" workbookHashValue="nys8IXW+kFkdcGDnJaton71hKduPpPx75yQ1i84XfvTuL1JAf00TeccTIWJV7d5pbjCdZW1WeZ4EMUGDamJvIQ==" workbookSaltValue="GN9mZKxoWDPVoCyfFZNxaQ==" workbookSpinCount="100000" lockStructure="1"/>
  <bookViews>
    <workbookView xWindow="0" yWindow="0" windowWidth="23040" windowHeight="9048" xr2:uid="{A36324FF-83BC-4799-9A89-2359F060D9CB}"/>
  </bookViews>
  <sheets>
    <sheet name="CONTRAZ" sheetId="1" r:id="rId1"/>
    <sheet name="VAR" sheetId="2" state="hidden" r:id="rId2"/>
  </sheets>
  <definedNames>
    <definedName name="Coeff">VAR!$E$2</definedName>
    <definedName name="I_fascia_pens_INPS">VAR!$D$2</definedName>
    <definedName name="Input">CONTRAZ!$D$12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H17" i="1" l="1"/>
  <c r="E15" i="1"/>
  <c r="D2" i="2"/>
  <c r="E16" i="1" l="1"/>
  <c r="F2" i="2"/>
  <c r="E7" i="1"/>
  <c r="G17" i="1" l="1"/>
  <c r="E17" i="1" s="1"/>
</calcChain>
</file>

<file path=xl/sharedStrings.xml><?xml version="1.0" encoding="utf-8"?>
<sst xmlns="http://schemas.openxmlformats.org/spreadsheetml/2006/main" count="11" uniqueCount="11">
  <si>
    <t>CATEGORIA</t>
  </si>
  <si>
    <t>3s</t>
  </si>
  <si>
    <t>5s</t>
  </si>
  <si>
    <t>MINIMO CONTRATTUALE</t>
  </si>
  <si>
    <t>CONTRIBUTO A CARICO IBM</t>
  </si>
  <si>
    <t>CALCOLO DESTINATO ESCLUSIVAMENTE A COLORO CHE HANNO UN'ANZIANITA' AZIENDALE DI SERVIZIO INFERIORE A 10 ANNI</t>
  </si>
  <si>
    <t>CALCOLO DESTINATO ESCLUSIVAMENTE A COLORO CHE HANNO UN'ANZIANITA' AZIENDALE DI SERVIZIO MAGGIORE O UGUALE A 10 ANNI E UN'ETA' ANAGRAFICA FINO A 60 ANNI</t>
  </si>
  <si>
    <r>
      <t xml:space="preserve">Valore casella </t>
    </r>
    <r>
      <rPr>
        <b/>
        <i/>
        <sz val="14"/>
        <rFont val="Arial"/>
        <family val="2"/>
      </rPr>
      <t>"Imp. Fip. Dip"</t>
    </r>
    <r>
      <rPr>
        <b/>
        <sz val="14"/>
        <rFont val="Arial"/>
        <family val="2"/>
      </rPr>
      <t xml:space="preserve"> del cedolino retribuzione</t>
    </r>
  </si>
  <si>
    <t>Contributo 2% su prima fascia pensionabile INPS</t>
  </si>
  <si>
    <t>Contributo 7% oltre prima fascia pensionabile INPS</t>
  </si>
  <si>
    <r>
      <t xml:space="preserve">Contributo che compare nella casella </t>
    </r>
    <r>
      <rPr>
        <b/>
        <i/>
        <sz val="14"/>
        <rFont val="Arial"/>
        <family val="2"/>
      </rPr>
      <t>"Contr.Az."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</si>
</sst>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\ #,##0.00;[Red]\-[$€-2]\ #,##0.00"/>
  </numFmts>
  <fonts count="9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Arial"/>
      <family val="2"/>
    </font>
    <font>
      <b/>
      <i/>
      <sz val="14"/>
      <name val="Arial"/>
      <family val="2"/>
    </font>
    <font>
      <b/>
      <sz val="16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top" wrapText="1"/>
    </xf>
    <xf numFmtId="0" fontId="0" fillId="0" borderId="0" xfId="0" applyBorder="1"/>
    <xf numFmtId="0" fontId="3" fillId="0" borderId="0" xfId="0" applyFont="1" applyBorder="1"/>
    <xf numFmtId="0" fontId="4" fillId="0" borderId="0" xfId="0" applyFont="1" applyBorder="1"/>
    <xf numFmtId="0" fontId="0" fillId="0" borderId="5" xfId="0" applyBorder="1"/>
    <xf numFmtId="0" fontId="3" fillId="0" borderId="4" xfId="0" applyFont="1" applyBorder="1"/>
    <xf numFmtId="0" fontId="4" fillId="0" borderId="4" xfId="0" applyFont="1" applyBorder="1"/>
    <xf numFmtId="0" fontId="0" fillId="0" borderId="7" xfId="0" applyBorder="1"/>
    <xf numFmtId="0" fontId="0" fillId="0" borderId="8" xfId="0" applyBorder="1"/>
    <xf numFmtId="4" fontId="0" fillId="0" borderId="0" xfId="0" applyNumberFormat="1"/>
    <xf numFmtId="0" fontId="0" fillId="0" borderId="4" xfId="0" applyBorder="1"/>
    <xf numFmtId="0" fontId="5" fillId="0" borderId="4" xfId="0" applyFont="1" applyBorder="1"/>
    <xf numFmtId="4" fontId="5" fillId="0" borderId="0" xfId="0" applyNumberFormat="1" applyFont="1" applyBorder="1"/>
    <xf numFmtId="2" fontId="5" fillId="0" borderId="0" xfId="0" applyNumberFormat="1" applyFont="1" applyBorder="1"/>
    <xf numFmtId="0" fontId="0" fillId="0" borderId="6" xfId="0" applyBorder="1"/>
    <xf numFmtId="2" fontId="0" fillId="0" borderId="0" xfId="0" applyNumberFormat="1"/>
    <xf numFmtId="2" fontId="7" fillId="0" borderId="0" xfId="0" applyNumberFormat="1" applyFont="1" applyBorder="1"/>
    <xf numFmtId="2" fontId="3" fillId="0" borderId="0" xfId="0" applyNumberFormat="1" applyFont="1"/>
    <xf numFmtId="4" fontId="7" fillId="4" borderId="0" xfId="0" applyNumberFormat="1" applyFont="1" applyFill="1" applyBorder="1" applyProtection="1">
      <protection locked="0"/>
    </xf>
    <xf numFmtId="0" fontId="3" fillId="2" borderId="0" xfId="0" applyFont="1" applyFill="1" applyBorder="1" applyAlignment="1" applyProtection="1">
      <protection locked="0"/>
    </xf>
    <xf numFmtId="2" fontId="3" fillId="0" borderId="0" xfId="0" applyNumberFormat="1" applyFont="1" applyBorder="1" applyAlignment="1"/>
    <xf numFmtId="2" fontId="3" fillId="0" borderId="7" xfId="0" applyNumberFormat="1" applyFont="1" applyBorder="1" applyAlignment="1"/>
    <xf numFmtId="0" fontId="3" fillId="0" borderId="0" xfId="0" applyFont="1" applyFill="1" applyBorder="1" applyAlignment="1" applyProtection="1">
      <protection locked="0"/>
    </xf>
    <xf numFmtId="2" fontId="8" fillId="0" borderId="0" xfId="0" applyNumberFormat="1" applyFont="1" applyBorder="1" applyProtection="1">
      <protection hidden="1"/>
    </xf>
    <xf numFmtId="2" fontId="8" fillId="0" borderId="5" xfId="0" applyNumberFormat="1" applyFont="1" applyBorder="1" applyProtection="1">
      <protection hidden="1"/>
    </xf>
    <xf numFmtId="0" fontId="1" fillId="3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3" fillId="0" borderId="4" xfId="0" applyFont="1" applyBorder="1"/>
    <xf numFmtId="0" fontId="3" fillId="0" borderId="0" xfId="0" applyFont="1" applyBorder="1"/>
    <xf numFmtId="0" fontId="3" fillId="0" borderId="6" xfId="0" applyFont="1" applyBorder="1"/>
    <xf numFmtId="0" fontId="3" fillId="0" borderId="7" xfId="0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C16F4-F2D1-4C82-A5EE-8AA397480920}">
  <dimension ref="A1:H20"/>
  <sheetViews>
    <sheetView tabSelected="1" workbookViewId="0">
      <selection activeCell="E13" sqref="E13"/>
    </sheetView>
  </sheetViews>
  <sheetFormatPr defaultRowHeight="14.4" x14ac:dyDescent="0.3"/>
  <cols>
    <col min="1" max="1" width="72.33203125" bestFit="1" customWidth="1"/>
    <col min="2" max="2" width="11.33203125" bestFit="1" customWidth="1"/>
    <col min="3" max="3" width="53.109375" bestFit="1" customWidth="1"/>
    <col min="4" max="4" width="2.6640625" bestFit="1" customWidth="1"/>
    <col min="5" max="5" width="13.77734375" bestFit="1" customWidth="1"/>
  </cols>
  <sheetData>
    <row r="1" spans="1:8" ht="15" thickTop="1" x14ac:dyDescent="0.3">
      <c r="A1" s="33" t="s">
        <v>5</v>
      </c>
      <c r="B1" s="34"/>
      <c r="C1" s="34"/>
      <c r="D1" s="34"/>
      <c r="E1" s="34"/>
      <c r="F1" s="34"/>
      <c r="G1" s="34"/>
      <c r="H1" s="35"/>
    </row>
    <row r="2" spans="1:8" ht="32.4" customHeight="1" thickBot="1" x14ac:dyDescent="0.35">
      <c r="A2" s="36"/>
      <c r="B2" s="37"/>
      <c r="C2" s="37"/>
      <c r="D2" s="37"/>
      <c r="E2" s="37"/>
      <c r="F2" s="37"/>
      <c r="G2" s="37"/>
      <c r="H2" s="38"/>
    </row>
    <row r="3" spans="1:8" ht="21.6" thickTop="1" x14ac:dyDescent="0.4">
      <c r="A3" s="39" t="s">
        <v>0</v>
      </c>
      <c r="B3" s="40"/>
      <c r="C3" s="40"/>
      <c r="D3" s="3"/>
      <c r="E3" s="21"/>
      <c r="F3" s="24"/>
      <c r="G3" s="3"/>
      <c r="H3" s="6"/>
    </row>
    <row r="4" spans="1:8" ht="21" x14ac:dyDescent="0.4">
      <c r="A4" s="7"/>
      <c r="B4" s="3"/>
      <c r="C4" s="3"/>
      <c r="D4" s="3"/>
      <c r="E4" s="3"/>
      <c r="F4" s="4"/>
      <c r="G4" s="3"/>
      <c r="H4" s="6"/>
    </row>
    <row r="5" spans="1:8" ht="21" x14ac:dyDescent="0.4">
      <c r="A5" s="39" t="s">
        <v>3</v>
      </c>
      <c r="B5" s="40"/>
      <c r="C5" s="40"/>
      <c r="D5" s="3"/>
      <c r="E5" s="22">
        <f>IF(E3=VAR!A2,VAR!B2,IF(E3=VAR!A3,VAR!B3,IF(E3=VAR!A4,VAR!B4,IF(E3=VAR!A5,VAR!B5,IF(E3=VAR!A6,VAR!B6,IF(E3=VAR!A7,VAR!B7,IF(E3=VAR!A8,VAR!B8,IF(E3=VAR!A9,VAR!B9,IF(E3=VAR!A10,VAR!B10,IF(E3=VAR!A11,VAR!B11,0))))))))))</f>
        <v>0</v>
      </c>
      <c r="F5" s="22"/>
      <c r="G5" s="3"/>
      <c r="H5" s="6"/>
    </row>
    <row r="6" spans="1:8" ht="21" x14ac:dyDescent="0.4">
      <c r="A6" s="8"/>
      <c r="B6" s="3"/>
      <c r="C6" s="3"/>
      <c r="D6" s="3"/>
      <c r="E6" s="3"/>
      <c r="F6" s="5"/>
      <c r="G6" s="3"/>
      <c r="H6" s="6"/>
    </row>
    <row r="7" spans="1:8" ht="21.6" thickBot="1" x14ac:dyDescent="0.45">
      <c r="A7" s="41" t="s">
        <v>4</v>
      </c>
      <c r="B7" s="42"/>
      <c r="C7" s="42"/>
      <c r="D7" s="9"/>
      <c r="E7" s="23">
        <f>E5*0.02</f>
        <v>0</v>
      </c>
      <c r="F7" s="23"/>
      <c r="G7" s="9"/>
      <c r="H7" s="10"/>
    </row>
    <row r="8" spans="1:8" ht="15" thickTop="1" x14ac:dyDescent="0.3"/>
    <row r="9" spans="1:8" ht="15" thickBot="1" x14ac:dyDescent="0.35"/>
    <row r="10" spans="1:8" ht="15" thickTop="1" x14ac:dyDescent="0.3">
      <c r="A10" s="27" t="s">
        <v>6</v>
      </c>
      <c r="B10" s="28"/>
      <c r="C10" s="28"/>
      <c r="D10" s="28"/>
      <c r="E10" s="28"/>
      <c r="F10" s="28"/>
      <c r="G10" s="28"/>
      <c r="H10" s="29"/>
    </row>
    <row r="11" spans="1:8" ht="37.799999999999997" customHeight="1" thickBot="1" x14ac:dyDescent="0.35">
      <c r="A11" s="30"/>
      <c r="B11" s="31"/>
      <c r="C11" s="31"/>
      <c r="D11" s="31"/>
      <c r="E11" s="31"/>
      <c r="F11" s="31"/>
      <c r="G11" s="31"/>
      <c r="H11" s="32"/>
    </row>
    <row r="12" spans="1:8" ht="15" thickTop="1" x14ac:dyDescent="0.3">
      <c r="A12" s="12"/>
      <c r="B12" s="3"/>
      <c r="C12" s="3"/>
      <c r="D12" s="3"/>
      <c r="E12" s="3"/>
      <c r="F12" s="3"/>
      <c r="G12" s="3"/>
      <c r="H12" s="6"/>
    </row>
    <row r="13" spans="1:8" ht="21" x14ac:dyDescent="0.4">
      <c r="A13" s="13" t="s">
        <v>7</v>
      </c>
      <c r="B13" s="14"/>
      <c r="C13" s="14"/>
      <c r="D13" s="14"/>
      <c r="E13" s="20"/>
      <c r="F13" s="3"/>
      <c r="G13" s="3"/>
      <c r="H13" s="6"/>
    </row>
    <row r="14" spans="1:8" ht="17.399999999999999" x14ac:dyDescent="0.3">
      <c r="A14" s="13"/>
      <c r="B14" s="14"/>
      <c r="C14" s="14"/>
      <c r="D14" s="14"/>
      <c r="E14" s="14"/>
      <c r="F14" s="3"/>
      <c r="G14" s="3"/>
      <c r="H14" s="6"/>
    </row>
    <row r="15" spans="1:8" ht="21" x14ac:dyDescent="0.4">
      <c r="A15" s="13" t="s">
        <v>8</v>
      </c>
      <c r="B15" s="15"/>
      <c r="C15" s="15"/>
      <c r="D15" s="15"/>
      <c r="E15" s="18">
        <f>0.015*IF(E13*Coeff&lt;=I_fascia_pens_INPS,E13*Coeff,I_fascia_pens_INPS)</f>
        <v>0</v>
      </c>
      <c r="F15" s="3"/>
      <c r="G15" s="3"/>
      <c r="H15" s="6"/>
    </row>
    <row r="16" spans="1:8" ht="21" x14ac:dyDescent="0.4">
      <c r="A16" s="13" t="s">
        <v>9</v>
      </c>
      <c r="B16" s="15"/>
      <c r="C16" s="15"/>
      <c r="D16" s="15"/>
      <c r="E16" s="18">
        <f>0.04*IF(E13*Coeff&gt;I_fascia_pens_INPS,E13*Coeff-I_fascia_pens_INPS,0)</f>
        <v>0</v>
      </c>
      <c r="F16" s="3"/>
      <c r="G16" s="3"/>
      <c r="H16" s="6"/>
    </row>
    <row r="17" spans="1:8" ht="21" x14ac:dyDescent="0.4">
      <c r="A17" s="13" t="s">
        <v>10</v>
      </c>
      <c r="B17" s="15"/>
      <c r="C17" s="15"/>
      <c r="D17" s="15"/>
      <c r="E17" s="19">
        <f>IF(G17&lt;=H17,G17,H17)</f>
        <v>0</v>
      </c>
      <c r="F17" s="3"/>
      <c r="G17" s="25">
        <f>E15+E16</f>
        <v>0</v>
      </c>
      <c r="H17" s="26">
        <f>E13/100*3.5</f>
        <v>0</v>
      </c>
    </row>
    <row r="18" spans="1:8" x14ac:dyDescent="0.3">
      <c r="A18" s="12"/>
      <c r="B18" s="3"/>
      <c r="C18" s="3"/>
      <c r="D18" s="3"/>
      <c r="E18" s="3"/>
      <c r="F18" s="3"/>
      <c r="G18" s="3"/>
      <c r="H18" s="6"/>
    </row>
    <row r="19" spans="1:8" ht="15" thickBot="1" x14ac:dyDescent="0.35">
      <c r="A19" s="16"/>
      <c r="B19" s="9"/>
      <c r="C19" s="9"/>
      <c r="D19" s="9"/>
      <c r="E19" s="9"/>
      <c r="F19" s="9"/>
      <c r="G19" s="9"/>
      <c r="H19" s="10"/>
    </row>
    <row r="20" spans="1:8" ht="15" thickTop="1" x14ac:dyDescent="0.3"/>
  </sheetData>
  <sheetProtection algorithmName="SHA-512" hashValue="VWP6dCxSegOu5OK6/ifdL+IPLJwAkozt1c1D6rIPwZLckMn1F9H6u1g+NkB4+K4JgdW1XCYEAGWAvVocXGXgzA==" saltValue="/KFj51vBvzBqUakgcLhlEQ==" spinCount="100000" sheet="1" objects="1" scenarios="1"/>
  <mergeCells count="5">
    <mergeCell ref="A10:H11"/>
    <mergeCell ref="A1:H2"/>
    <mergeCell ref="A3:C3"/>
    <mergeCell ref="A5:C5"/>
    <mergeCell ref="A7:C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BA31B-149A-4EBA-A34F-86922CA791D3}">
  <dimension ref="A2:F11"/>
  <sheetViews>
    <sheetView workbookViewId="0">
      <selection activeCell="B4" sqref="B4"/>
    </sheetView>
  </sheetViews>
  <sheetFormatPr defaultRowHeight="14.4" x14ac:dyDescent="0.3"/>
  <cols>
    <col min="2" max="2" width="15.5546875" bestFit="1" customWidth="1"/>
  </cols>
  <sheetData>
    <row r="2" spans="1:6" ht="15.6" x14ac:dyDescent="0.3">
      <c r="A2" s="1">
        <v>1</v>
      </c>
      <c r="B2" s="2">
        <v>1310.8</v>
      </c>
      <c r="D2" s="17">
        <f>46630/13</f>
        <v>3586.9230769230771</v>
      </c>
      <c r="E2">
        <v>1</v>
      </c>
      <c r="F2" s="11">
        <f>5164.57/13</f>
        <v>397.27461538461534</v>
      </c>
    </row>
    <row r="3" spans="1:6" ht="15.6" x14ac:dyDescent="0.3">
      <c r="A3" s="1">
        <v>2</v>
      </c>
      <c r="B3" s="2">
        <v>1446.92</v>
      </c>
    </row>
    <row r="4" spans="1:6" ht="15.6" x14ac:dyDescent="0.3">
      <c r="A4" s="1">
        <v>3</v>
      </c>
      <c r="B4" s="2">
        <v>1604.53</v>
      </c>
    </row>
    <row r="5" spans="1:6" ht="15.6" x14ac:dyDescent="0.3">
      <c r="A5" s="1" t="s">
        <v>1</v>
      </c>
      <c r="B5" s="2">
        <v>1639.2</v>
      </c>
    </row>
    <row r="6" spans="1:6" ht="15.6" x14ac:dyDescent="0.3">
      <c r="A6" s="1">
        <v>4</v>
      </c>
      <c r="B6" s="2">
        <v>1673.87</v>
      </c>
    </row>
    <row r="7" spans="1:6" ht="15.6" x14ac:dyDescent="0.3">
      <c r="A7" s="1">
        <v>5</v>
      </c>
      <c r="B7" s="2">
        <v>1792.65</v>
      </c>
    </row>
    <row r="8" spans="1:6" ht="15.6" x14ac:dyDescent="0.3">
      <c r="A8" s="1" t="s">
        <v>2</v>
      </c>
      <c r="B8" s="2">
        <v>1921.46</v>
      </c>
    </row>
    <row r="9" spans="1:6" ht="15.6" x14ac:dyDescent="0.3">
      <c r="A9" s="1">
        <v>6</v>
      </c>
      <c r="B9" s="2">
        <v>2061.41</v>
      </c>
    </row>
    <row r="10" spans="1:6" ht="15.6" x14ac:dyDescent="0.3">
      <c r="A10" s="1">
        <v>7</v>
      </c>
      <c r="B10" s="2">
        <v>2301.37</v>
      </c>
    </row>
    <row r="11" spans="1:6" ht="15.6" x14ac:dyDescent="0.3">
      <c r="A11" s="1">
        <v>8</v>
      </c>
      <c r="B11" s="2">
        <v>2356.52</v>
      </c>
    </row>
  </sheetData>
  <sheetProtection algorithmName="SHA-512" hashValue="ksRG/erqL3l6ydGN9dxTZU0etOTHCu+S//QUpchqZxS7IuTG0XhirkXzyAgCaWxauuANGxh147ORKCDEt6SP0w==" saltValue="eRWfkBbums6Hbq8Jg5sKRg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CONTRAZ</vt:lpstr>
      <vt:lpstr>VAR</vt:lpstr>
      <vt:lpstr>Coeff</vt:lpstr>
      <vt:lpstr>I_fascia_pens_INPS</vt:lpstr>
      <vt:lpstr>Input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Alfio Riboni</dc:creator>
  <cp:lastModifiedBy>Alfio Riboni</cp:lastModifiedBy>
  <dcterms:created xsi:type="dcterms:W3CDTF">2019-01-11T14:28:05Z</dcterms:created>
  <dcterms:modified xsi:type="dcterms:W3CDTF">2019-01-11T16:31:47Z</dcterms:modified>
</cp:coreProperties>
</file>